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\Desktop\"/>
    </mc:Choice>
  </mc:AlternateContent>
  <bookViews>
    <workbookView xWindow="0" yWindow="0" windowWidth="25200" windowHeight="119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I74" i="1"/>
  <c r="I71" i="1"/>
  <c r="H69" i="1"/>
  <c r="I69" i="1" s="1"/>
  <c r="I66" i="1"/>
  <c r="H67" i="1"/>
  <c r="I67" i="1" s="1"/>
  <c r="I62" i="1"/>
  <c r="I60" i="1"/>
  <c r="J57" i="1" s="1"/>
  <c r="H58" i="1"/>
  <c r="I57" i="1" s="1"/>
  <c r="H74" i="1"/>
  <c r="H54" i="1"/>
  <c r="H52" i="1"/>
  <c r="H51" i="1"/>
  <c r="K45" i="1"/>
  <c r="K35" i="1"/>
  <c r="K27" i="1"/>
  <c r="K17" i="1"/>
  <c r="K28" i="1" s="1"/>
  <c r="K6" i="1"/>
  <c r="K16" i="1"/>
  <c r="K5" i="1"/>
  <c r="K36" i="1" l="1"/>
  <c r="K46" i="1" s="1"/>
</calcChain>
</file>

<file path=xl/sharedStrings.xml><?xml version="1.0" encoding="utf-8"?>
<sst xmlns="http://schemas.openxmlformats.org/spreadsheetml/2006/main" count="91" uniqueCount="71">
  <si>
    <t>2015.06.21</t>
    <phoneticPr fontId="2" type="noConversion"/>
  </si>
  <si>
    <t>이코카하루카패스</t>
    <phoneticPr fontId="2" type="noConversion"/>
  </si>
  <si>
    <t>계란밥</t>
    <phoneticPr fontId="2" type="noConversion"/>
  </si>
  <si>
    <t>호로요이 와인/2</t>
    <phoneticPr fontId="2" type="noConversion"/>
  </si>
  <si>
    <t>초코쿠키/2</t>
    <phoneticPr fontId="2" type="noConversion"/>
  </si>
  <si>
    <t>푸딩/2</t>
    <phoneticPr fontId="2" type="noConversion"/>
  </si>
  <si>
    <t>호로요이 밀키스/2</t>
    <phoneticPr fontId="2" type="noConversion"/>
  </si>
  <si>
    <t>호로요이 딸기/2</t>
    <phoneticPr fontId="2" type="noConversion"/>
  </si>
  <si>
    <t>맥주</t>
    <phoneticPr fontId="2" type="noConversion"/>
  </si>
  <si>
    <t>목심 숯불구이/2</t>
    <phoneticPr fontId="2" type="noConversion"/>
  </si>
  <si>
    <t>닭다리 숯불구이/2</t>
    <phoneticPr fontId="2" type="noConversion"/>
  </si>
  <si>
    <t>쓴 돈</t>
    <phoneticPr fontId="2" type="noConversion"/>
  </si>
  <si>
    <t>2015.06.22</t>
    <phoneticPr fontId="2" type="noConversion"/>
  </si>
  <si>
    <t>향수(아라언니)</t>
    <phoneticPr fontId="2" type="noConversion"/>
  </si>
  <si>
    <t>삼각김밥</t>
    <phoneticPr fontId="2" type="noConversion"/>
  </si>
  <si>
    <t>티셔츠</t>
    <phoneticPr fontId="2" type="noConversion"/>
  </si>
  <si>
    <t>도시락</t>
    <phoneticPr fontId="2" type="noConversion"/>
  </si>
  <si>
    <t>퍼펙트휩</t>
    <phoneticPr fontId="2" type="noConversion"/>
  </si>
  <si>
    <t>봉숭아주스캔</t>
    <phoneticPr fontId="2" type="noConversion"/>
  </si>
  <si>
    <t>타코야끼</t>
    <phoneticPr fontId="2" type="noConversion"/>
  </si>
  <si>
    <t>규동</t>
    <phoneticPr fontId="2" type="noConversion"/>
  </si>
  <si>
    <t>누적</t>
    <phoneticPr fontId="2" type="noConversion"/>
  </si>
  <si>
    <t>2015.06.23</t>
    <phoneticPr fontId="2" type="noConversion"/>
  </si>
  <si>
    <t>러쉬팩</t>
    <phoneticPr fontId="2" type="noConversion"/>
  </si>
  <si>
    <t>핑크팬더 나노블럭</t>
    <phoneticPr fontId="2" type="noConversion"/>
  </si>
  <si>
    <t>한큐백화점 손수건*2</t>
    <phoneticPr fontId="2" type="noConversion"/>
  </si>
  <si>
    <t>버터비어</t>
    <phoneticPr fontId="2" type="noConversion"/>
  </si>
  <si>
    <t>오사카역 락커</t>
    <phoneticPr fontId="2" type="noConversion"/>
  </si>
  <si>
    <t>이치란 라멘</t>
    <phoneticPr fontId="2" type="noConversion"/>
  </si>
  <si>
    <t>유니버셜 락커/2</t>
    <phoneticPr fontId="2" type="noConversion"/>
  </si>
  <si>
    <t>과자1</t>
    <phoneticPr fontId="2" type="noConversion"/>
  </si>
  <si>
    <t>과자2</t>
    <phoneticPr fontId="2" type="noConversion"/>
  </si>
  <si>
    <t>2015.06.24</t>
    <phoneticPr fontId="2" type="noConversion"/>
  </si>
  <si>
    <t>&lt;5시 입국&gt;</t>
    <phoneticPr fontId="2" type="noConversion"/>
  </si>
  <si>
    <t>오사카</t>
    <phoneticPr fontId="2" type="noConversion"/>
  </si>
  <si>
    <t>유니버셜</t>
    <phoneticPr fontId="2" type="noConversion"/>
  </si>
  <si>
    <t>교토</t>
    <phoneticPr fontId="2" type="noConversion"/>
  </si>
  <si>
    <t>화장품</t>
    <phoneticPr fontId="2" type="noConversion"/>
  </si>
  <si>
    <t>이코카 충전</t>
    <phoneticPr fontId="2" type="noConversion"/>
  </si>
  <si>
    <t>물</t>
    <phoneticPr fontId="2" type="noConversion"/>
  </si>
  <si>
    <t>맛차 포키*5</t>
    <phoneticPr fontId="2" type="noConversion"/>
  </si>
  <si>
    <t>이센요소쿠 이코노미야끼</t>
    <phoneticPr fontId="2" type="noConversion"/>
  </si>
  <si>
    <t>나마비루</t>
    <phoneticPr fontId="2" type="noConversion"/>
  </si>
  <si>
    <t>에메필*3</t>
    <phoneticPr fontId="2" type="noConversion"/>
  </si>
  <si>
    <t>혼케오와리야 5단소바</t>
    <phoneticPr fontId="2" type="noConversion"/>
  </si>
  <si>
    <t>2015.06.25</t>
    <phoneticPr fontId="2" type="noConversion"/>
  </si>
  <si>
    <t>아빠 술</t>
    <phoneticPr fontId="2" type="noConversion"/>
  </si>
  <si>
    <t>모찌</t>
    <phoneticPr fontId="2" type="noConversion"/>
  </si>
  <si>
    <t>로이스*3</t>
    <phoneticPr fontId="2" type="noConversion"/>
  </si>
  <si>
    <t>&lt;2시출국&gt;</t>
    <phoneticPr fontId="2" type="noConversion"/>
  </si>
  <si>
    <t>교토-오사카</t>
    <phoneticPr fontId="2" type="noConversion"/>
  </si>
  <si>
    <t>식대</t>
    <phoneticPr fontId="2" type="noConversion"/>
  </si>
  <si>
    <t>교통비</t>
    <phoneticPr fontId="2" type="noConversion"/>
  </si>
  <si>
    <t>락커</t>
    <phoneticPr fontId="2" type="noConversion"/>
  </si>
  <si>
    <t>계</t>
    <phoneticPr fontId="2" type="noConversion"/>
  </si>
  <si>
    <t>기념품</t>
    <phoneticPr fontId="2" type="noConversion"/>
  </si>
  <si>
    <t>숙소</t>
    <phoneticPr fontId="2" type="noConversion"/>
  </si>
  <si>
    <t>&lt;한국결제&gt;</t>
    <phoneticPr fontId="2" type="noConversion"/>
  </si>
  <si>
    <t>교통</t>
    <phoneticPr fontId="2" type="noConversion"/>
  </si>
  <si>
    <t>주유패스</t>
    <phoneticPr fontId="2" type="noConversion"/>
  </si>
  <si>
    <t>1,2일차 포리브즈인</t>
    <phoneticPr fontId="2" type="noConversion"/>
  </si>
  <si>
    <t>3일차 리버사이드</t>
    <phoneticPr fontId="2" type="noConversion"/>
  </si>
  <si>
    <t>4일차 코모레비</t>
    <phoneticPr fontId="2" type="noConversion"/>
  </si>
  <si>
    <t>기타</t>
    <phoneticPr fontId="2" type="noConversion"/>
  </si>
  <si>
    <t>피치항공(수화물추가/2)</t>
    <phoneticPr fontId="2" type="noConversion"/>
  </si>
  <si>
    <t>포켓와이파이 5일/2</t>
    <phoneticPr fontId="2" type="noConversion"/>
  </si>
  <si>
    <t>&lt;총 결제&gt;</t>
    <phoneticPr fontId="2" type="noConversion"/>
  </si>
  <si>
    <t>환율820원대</t>
    <phoneticPr fontId="2" type="noConversion"/>
  </si>
  <si>
    <t>교통(Y)</t>
    <phoneticPr fontId="2" type="noConversion"/>
  </si>
  <si>
    <t>기타(Y)</t>
    <phoneticPr fontId="2" type="noConversion"/>
  </si>
  <si>
    <t>식대(Y)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</si>
</sst>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176" formatCode="_-[$¥-411]* #,##0_-;\-[$¥-411]* #,##0_-;_-[$¥-411]* &quot;-&quot;_-;_-@_-"/>
    <numFmt numFmtId="178" formatCode="_-[$₩-412]* #,##0_-;\-[$₩-412]* #,##0_-;_-[$₩-412]* &quot;-&quot;_-;_-@_-"/>
    <numFmt numFmtId="182" formatCode="_-[$₩-412]* #,##0_-;\-[$₩-412]* #,##0_-;_-[$₩-412]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3" borderId="0" xfId="0" applyFill="1">
      <alignment vertical="center"/>
    </xf>
    <xf numFmtId="176" fontId="0" fillId="3" borderId="0" xfId="0" applyNumberFormat="1" applyFill="1">
      <alignment vertical="center"/>
    </xf>
    <xf numFmtId="0" fontId="0" fillId="5" borderId="0" xfId="0" applyFill="1">
      <alignment vertical="center"/>
    </xf>
    <xf numFmtId="176" fontId="0" fillId="5" borderId="0" xfId="0" applyNumberFormat="1" applyFill="1">
      <alignment vertical="center"/>
    </xf>
    <xf numFmtId="0" fontId="0" fillId="6" borderId="0" xfId="0" applyFill="1">
      <alignment vertical="center"/>
    </xf>
    <xf numFmtId="176" fontId="0" fillId="6" borderId="0" xfId="0" applyNumberFormat="1" applyFill="1">
      <alignment vertical="center"/>
    </xf>
    <xf numFmtId="0" fontId="0" fillId="7" borderId="0" xfId="0" applyFill="1">
      <alignment vertical="center"/>
    </xf>
    <xf numFmtId="176" fontId="0" fillId="7" borderId="0" xfId="0" applyNumberFormat="1" applyFill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9" borderId="0" xfId="0" applyFont="1" applyFill="1">
      <alignment vertical="center"/>
    </xf>
    <xf numFmtId="178" fontId="4" fillId="0" borderId="0" xfId="0" applyNumberFormat="1" applyFont="1">
      <alignment vertical="center"/>
    </xf>
    <xf numFmtId="0" fontId="4" fillId="3" borderId="0" xfId="0" applyFont="1" applyFill="1">
      <alignment vertical="center"/>
    </xf>
    <xf numFmtId="0" fontId="4" fillId="10" borderId="0" xfId="0" applyFont="1" applyFill="1">
      <alignment vertical="center"/>
    </xf>
    <xf numFmtId="0" fontId="4" fillId="6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7" borderId="0" xfId="0" applyFont="1" applyFill="1">
      <alignment vertical="center"/>
    </xf>
    <xf numFmtId="42" fontId="4" fillId="0" borderId="0" xfId="0" applyNumberFormat="1" applyFont="1">
      <alignment vertical="center"/>
    </xf>
    <xf numFmtId="0" fontId="5" fillId="0" borderId="0" xfId="0" applyFont="1">
      <alignment vertical="center"/>
    </xf>
    <xf numFmtId="42" fontId="4" fillId="4" borderId="0" xfId="0" applyNumberFormat="1" applyFont="1" applyFill="1">
      <alignment vertical="center"/>
    </xf>
    <xf numFmtId="178" fontId="4" fillId="10" borderId="0" xfId="0" applyNumberFormat="1" applyFont="1" applyFill="1">
      <alignment vertical="center"/>
    </xf>
    <xf numFmtId="178" fontId="4" fillId="3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178" fontId="3" fillId="0" borderId="0" xfId="0" applyNumberFormat="1" applyFont="1">
      <alignment vertical="center"/>
    </xf>
    <xf numFmtId="0" fontId="4" fillId="8" borderId="0" xfId="0" applyFont="1" applyFill="1">
      <alignment vertical="center"/>
    </xf>
    <xf numFmtId="42" fontId="4" fillId="3" borderId="0" xfId="0" applyNumberFormat="1" applyFont="1" applyFill="1">
      <alignment vertical="center"/>
    </xf>
    <xf numFmtId="42" fontId="4" fillId="6" borderId="0" xfId="0" applyNumberFormat="1" applyFont="1" applyFill="1">
      <alignment vertical="center"/>
    </xf>
    <xf numFmtId="42" fontId="4" fillId="8" borderId="0" xfId="0" applyNumberFormat="1" applyFont="1" applyFill="1">
      <alignment vertical="center"/>
    </xf>
    <xf numFmtId="182" fontId="0" fillId="0" borderId="0" xfId="1" applyNumberFormat="1" applyFont="1">
      <alignment vertical="center"/>
    </xf>
    <xf numFmtId="182" fontId="3" fillId="0" borderId="0" xfId="0" applyNumberFormat="1" applyFont="1">
      <alignment vertical="center"/>
    </xf>
    <xf numFmtId="0" fontId="4" fillId="11" borderId="0" xfId="0" applyFont="1" applyFill="1">
      <alignment vertical="center"/>
    </xf>
    <xf numFmtId="0" fontId="3" fillId="11" borderId="0" xfId="0" applyFont="1" applyFill="1">
      <alignment vertical="center"/>
    </xf>
    <xf numFmtId="42" fontId="3" fillId="11" borderId="0" xfId="0" applyNumberFormat="1" applyFont="1" applyFill="1">
      <alignment vertical="center"/>
    </xf>
  </cellXfs>
  <cellStyles count="2">
    <cellStyle name="통화 [0]" xfId="1" builtinId="7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L75"/>
  <sheetViews>
    <sheetView tabSelected="1" topLeftCell="A46" workbookViewId="0">
      <selection activeCell="E5" sqref="E5:K75"/>
    </sheetView>
  </sheetViews>
  <sheetFormatPr defaultRowHeight="16.5" x14ac:dyDescent="0.3"/>
  <cols>
    <col min="5" max="5" width="11.75" bestFit="1" customWidth="1"/>
    <col min="7" max="7" width="22" customWidth="1"/>
    <col min="8" max="8" width="13.5" style="1" bestFit="1" customWidth="1"/>
    <col min="9" max="9" width="15.625" bestFit="1" customWidth="1"/>
    <col min="10" max="10" width="12.125" bestFit="1" customWidth="1"/>
    <col min="11" max="11" width="9.375" bestFit="1" customWidth="1"/>
  </cols>
  <sheetData>
    <row r="5" spans="5:11" x14ac:dyDescent="0.3">
      <c r="E5" t="s">
        <v>0</v>
      </c>
      <c r="G5" s="2" t="s">
        <v>4</v>
      </c>
      <c r="H5" s="3">
        <v>43</v>
      </c>
      <c r="J5" t="s">
        <v>11</v>
      </c>
      <c r="K5" s="1">
        <f>SUM(H5:H14)</f>
        <v>5511</v>
      </c>
    </row>
    <row r="6" spans="5:11" x14ac:dyDescent="0.3">
      <c r="E6" t="s">
        <v>33</v>
      </c>
      <c r="G6" s="2" t="s">
        <v>5</v>
      </c>
      <c r="H6" s="3">
        <v>51</v>
      </c>
      <c r="J6" t="s">
        <v>21</v>
      </c>
      <c r="K6" s="1">
        <f>SUM(H5:H14)</f>
        <v>5511</v>
      </c>
    </row>
    <row r="7" spans="5:11" x14ac:dyDescent="0.3">
      <c r="E7" t="s">
        <v>34</v>
      </c>
      <c r="G7" s="2" t="s">
        <v>3</v>
      </c>
      <c r="H7" s="3">
        <v>76</v>
      </c>
    </row>
    <row r="8" spans="5:11" x14ac:dyDescent="0.3">
      <c r="G8" s="2" t="s">
        <v>6</v>
      </c>
      <c r="H8" s="3">
        <v>51</v>
      </c>
    </row>
    <row r="9" spans="5:11" x14ac:dyDescent="0.3">
      <c r="G9" s="2" t="s">
        <v>7</v>
      </c>
      <c r="H9" s="3">
        <v>50</v>
      </c>
    </row>
    <row r="10" spans="5:11" x14ac:dyDescent="0.3">
      <c r="G10" s="2" t="s">
        <v>8</v>
      </c>
      <c r="H10" s="3">
        <v>400</v>
      </c>
    </row>
    <row r="11" spans="5:11" x14ac:dyDescent="0.3">
      <c r="G11" s="2" t="s">
        <v>10</v>
      </c>
      <c r="H11" s="3">
        <v>250</v>
      </c>
    </row>
    <row r="12" spans="5:11" x14ac:dyDescent="0.3">
      <c r="G12" s="2" t="s">
        <v>9</v>
      </c>
      <c r="H12" s="3">
        <v>340</v>
      </c>
    </row>
    <row r="13" spans="5:11" x14ac:dyDescent="0.3">
      <c r="G13" s="2" t="s">
        <v>2</v>
      </c>
      <c r="H13" s="3">
        <v>190</v>
      </c>
    </row>
    <row r="14" spans="5:11" x14ac:dyDescent="0.3">
      <c r="G14" s="6" t="s">
        <v>1</v>
      </c>
      <c r="H14" s="7">
        <v>4060</v>
      </c>
    </row>
    <row r="16" spans="5:11" x14ac:dyDescent="0.3">
      <c r="E16" t="s">
        <v>12</v>
      </c>
      <c r="G16" s="4" t="s">
        <v>13</v>
      </c>
      <c r="H16" s="5">
        <v>1728</v>
      </c>
      <c r="J16" t="s">
        <v>11</v>
      </c>
      <c r="K16" s="1">
        <f>SUM(H16:H25)</f>
        <v>9607</v>
      </c>
    </row>
    <row r="17" spans="5:11" x14ac:dyDescent="0.3">
      <c r="E17" t="s">
        <v>34</v>
      </c>
      <c r="G17" s="2" t="s">
        <v>30</v>
      </c>
      <c r="H17" s="3">
        <v>301</v>
      </c>
      <c r="J17" t="s">
        <v>21</v>
      </c>
      <c r="K17" s="1">
        <f>SUM(H5:H25)</f>
        <v>15118</v>
      </c>
    </row>
    <row r="18" spans="5:11" x14ac:dyDescent="0.3">
      <c r="G18" s="2" t="s">
        <v>31</v>
      </c>
      <c r="H18" s="3">
        <v>327</v>
      </c>
    </row>
    <row r="19" spans="5:11" x14ac:dyDescent="0.3">
      <c r="G19" s="2" t="s">
        <v>14</v>
      </c>
      <c r="H19" s="3">
        <v>138</v>
      </c>
    </row>
    <row r="20" spans="5:11" x14ac:dyDescent="0.3">
      <c r="G20" s="4" t="s">
        <v>15</v>
      </c>
      <c r="H20" s="5">
        <v>2585</v>
      </c>
    </row>
    <row r="21" spans="5:11" x14ac:dyDescent="0.3">
      <c r="G21" s="4" t="s">
        <v>16</v>
      </c>
      <c r="H21" s="5">
        <v>1904</v>
      </c>
    </row>
    <row r="22" spans="5:11" x14ac:dyDescent="0.3">
      <c r="G22" s="4" t="s">
        <v>17</v>
      </c>
      <c r="H22" s="5">
        <v>1594</v>
      </c>
    </row>
    <row r="23" spans="5:11" x14ac:dyDescent="0.3">
      <c r="G23" s="2" t="s">
        <v>18</v>
      </c>
      <c r="H23" s="3">
        <v>130</v>
      </c>
    </row>
    <row r="24" spans="5:11" x14ac:dyDescent="0.3">
      <c r="G24" s="2" t="s">
        <v>19</v>
      </c>
      <c r="H24" s="3">
        <v>250</v>
      </c>
    </row>
    <row r="25" spans="5:11" x14ac:dyDescent="0.3">
      <c r="G25" s="2" t="s">
        <v>20</v>
      </c>
      <c r="H25" s="3">
        <v>650</v>
      </c>
    </row>
    <row r="27" spans="5:11" x14ac:dyDescent="0.3">
      <c r="E27" t="s">
        <v>22</v>
      </c>
      <c r="G27" s="4" t="s">
        <v>23</v>
      </c>
      <c r="H27" s="5">
        <v>1950</v>
      </c>
      <c r="J27" t="s">
        <v>11</v>
      </c>
      <c r="K27" s="1">
        <f>SUM(H27:H33)</f>
        <v>8142</v>
      </c>
    </row>
    <row r="28" spans="5:11" x14ac:dyDescent="0.3">
      <c r="E28" t="s">
        <v>35</v>
      </c>
      <c r="G28" s="2" t="s">
        <v>28</v>
      </c>
      <c r="H28" s="3">
        <v>790</v>
      </c>
      <c r="J28" t="s">
        <v>21</v>
      </c>
      <c r="K28" s="1">
        <f>SUM(K17,K27)</f>
        <v>23260</v>
      </c>
    </row>
    <row r="29" spans="5:11" x14ac:dyDescent="0.3">
      <c r="G29" s="8" t="s">
        <v>29</v>
      </c>
      <c r="H29" s="9">
        <v>350</v>
      </c>
    </row>
    <row r="30" spans="5:11" x14ac:dyDescent="0.3">
      <c r="G30" s="4" t="s">
        <v>24</v>
      </c>
      <c r="H30" s="5">
        <v>1200</v>
      </c>
    </row>
    <row r="31" spans="5:11" x14ac:dyDescent="0.3">
      <c r="G31" s="4" t="s">
        <v>25</v>
      </c>
      <c r="H31" s="5">
        <v>2052</v>
      </c>
    </row>
    <row r="32" spans="5:11" x14ac:dyDescent="0.3">
      <c r="G32" s="2" t="s">
        <v>26</v>
      </c>
      <c r="H32" s="3">
        <v>1200</v>
      </c>
    </row>
    <row r="33" spans="5:11" x14ac:dyDescent="0.3">
      <c r="G33" s="8" t="s">
        <v>27</v>
      </c>
      <c r="H33" s="9">
        <v>600</v>
      </c>
    </row>
    <row r="35" spans="5:11" x14ac:dyDescent="0.3">
      <c r="E35" t="s">
        <v>32</v>
      </c>
      <c r="G35" s="4" t="s">
        <v>37</v>
      </c>
      <c r="H35" s="5">
        <v>1028</v>
      </c>
      <c r="J35" t="s">
        <v>11</v>
      </c>
      <c r="K35" s="1">
        <f>SUM(H35:H43)</f>
        <v>12915</v>
      </c>
    </row>
    <row r="36" spans="5:11" x14ac:dyDescent="0.3">
      <c r="E36" t="s">
        <v>36</v>
      </c>
      <c r="G36" s="6" t="s">
        <v>38</v>
      </c>
      <c r="H36" s="7">
        <v>1000</v>
      </c>
      <c r="J36" t="s">
        <v>21</v>
      </c>
      <c r="K36" s="1">
        <f>SUM(K35,K28)</f>
        <v>36175</v>
      </c>
    </row>
    <row r="37" spans="5:11" x14ac:dyDescent="0.3">
      <c r="G37" s="2" t="s">
        <v>39</v>
      </c>
      <c r="H37" s="3">
        <v>130</v>
      </c>
    </row>
    <row r="38" spans="5:11" x14ac:dyDescent="0.3">
      <c r="G38" s="4" t="s">
        <v>40</v>
      </c>
      <c r="H38" s="5">
        <v>1075</v>
      </c>
    </row>
    <row r="39" spans="5:11" x14ac:dyDescent="0.3">
      <c r="G39" s="2" t="s">
        <v>41</v>
      </c>
      <c r="H39" s="3">
        <v>680</v>
      </c>
    </row>
    <row r="40" spans="5:11" x14ac:dyDescent="0.3">
      <c r="G40" s="2" t="s">
        <v>42</v>
      </c>
      <c r="H40" s="3">
        <v>550</v>
      </c>
    </row>
    <row r="41" spans="5:11" x14ac:dyDescent="0.3">
      <c r="G41" s="4" t="s">
        <v>43</v>
      </c>
      <c r="H41" s="5">
        <v>5292</v>
      </c>
    </row>
    <row r="42" spans="5:11" x14ac:dyDescent="0.3">
      <c r="G42" s="2" t="s">
        <v>44</v>
      </c>
      <c r="H42" s="3">
        <v>2160</v>
      </c>
    </row>
    <row r="43" spans="5:11" x14ac:dyDescent="0.3">
      <c r="G43" s="6" t="s">
        <v>38</v>
      </c>
      <c r="H43" s="7">
        <v>1000</v>
      </c>
    </row>
    <row r="45" spans="5:11" x14ac:dyDescent="0.3">
      <c r="E45" t="s">
        <v>45</v>
      </c>
      <c r="G45" s="4" t="s">
        <v>46</v>
      </c>
      <c r="H45" s="5">
        <v>950</v>
      </c>
      <c r="J45" t="s">
        <v>11</v>
      </c>
      <c r="K45" s="1">
        <f>SUM(H45:H47)</f>
        <v>4165</v>
      </c>
    </row>
    <row r="46" spans="5:11" x14ac:dyDescent="0.3">
      <c r="E46" t="s">
        <v>49</v>
      </c>
      <c r="G46" s="4" t="s">
        <v>47</v>
      </c>
      <c r="H46" s="5">
        <v>815</v>
      </c>
      <c r="J46" t="s">
        <v>21</v>
      </c>
      <c r="K46" s="1">
        <f>SUM(K45,K36)</f>
        <v>40340</v>
      </c>
    </row>
    <row r="47" spans="5:11" x14ac:dyDescent="0.3">
      <c r="E47" t="s">
        <v>50</v>
      </c>
      <c r="G47" s="4" t="s">
        <v>48</v>
      </c>
      <c r="H47" s="5">
        <v>2400</v>
      </c>
    </row>
    <row r="51" spans="4:12" x14ac:dyDescent="0.3">
      <c r="G51" s="2" t="s">
        <v>51</v>
      </c>
      <c r="H51" s="1">
        <f>SUM(H5:H13,H17:H19,H23:H25,H28,H32,H37,H39,H40,H42)</f>
        <v>8757</v>
      </c>
      <c r="J51" s="4" t="s">
        <v>55</v>
      </c>
      <c r="K51" s="1">
        <v>24573</v>
      </c>
    </row>
    <row r="52" spans="4:12" x14ac:dyDescent="0.3">
      <c r="G52" s="6" t="s">
        <v>52</v>
      </c>
      <c r="H52" s="1">
        <f>SUM(H43,H36,H14)</f>
        <v>6060</v>
      </c>
    </row>
    <row r="53" spans="4:12" x14ac:dyDescent="0.3">
      <c r="G53" s="8" t="s">
        <v>53</v>
      </c>
      <c r="H53" s="1">
        <v>950</v>
      </c>
    </row>
    <row r="54" spans="4:12" x14ac:dyDescent="0.3">
      <c r="G54" s="10" t="s">
        <v>54</v>
      </c>
      <c r="H54" s="11">
        <f>SUM(H51:H53)</f>
        <v>15767</v>
      </c>
    </row>
    <row r="55" spans="4:12" x14ac:dyDescent="0.3">
      <c r="G55" s="10"/>
      <c r="H55" s="11"/>
    </row>
    <row r="56" spans="4:12" x14ac:dyDescent="0.3">
      <c r="E56" s="12"/>
      <c r="F56" s="12"/>
      <c r="G56" s="12"/>
      <c r="H56" s="13"/>
      <c r="I56" s="12" t="s">
        <v>54</v>
      </c>
    </row>
    <row r="57" spans="4:12" x14ac:dyDescent="0.3">
      <c r="E57" s="14" t="s">
        <v>57</v>
      </c>
      <c r="F57" s="19" t="s">
        <v>56</v>
      </c>
      <c r="G57" s="16" t="s">
        <v>60</v>
      </c>
      <c r="H57" s="15">
        <v>40650</v>
      </c>
      <c r="I57" s="26">
        <f>SUM(H57:H59)</f>
        <v>146190</v>
      </c>
      <c r="J57" s="28">
        <f>SUM(I60,I57,I62)</f>
        <v>367465</v>
      </c>
    </row>
    <row r="58" spans="4:12" x14ac:dyDescent="0.3">
      <c r="E58" s="12"/>
      <c r="F58" s="12"/>
      <c r="G58" s="16" t="s">
        <v>61</v>
      </c>
      <c r="H58" s="15">
        <f>37236+1720</f>
        <v>38956</v>
      </c>
      <c r="I58" s="12"/>
    </row>
    <row r="59" spans="4:12" x14ac:dyDescent="0.3">
      <c r="E59" s="12"/>
      <c r="F59" s="12"/>
      <c r="G59" s="16" t="s">
        <v>62</v>
      </c>
      <c r="H59" s="15">
        <v>66584</v>
      </c>
    </row>
    <row r="60" spans="4:12" x14ac:dyDescent="0.3">
      <c r="E60" s="12"/>
      <c r="F60" s="18" t="s">
        <v>58</v>
      </c>
      <c r="G60" s="17" t="s">
        <v>64</v>
      </c>
      <c r="H60" s="15">
        <v>130000</v>
      </c>
      <c r="I60" s="25">
        <f>SUM(H60:H61)</f>
        <v>147900</v>
      </c>
    </row>
    <row r="61" spans="4:12" x14ac:dyDescent="0.3">
      <c r="E61" s="12"/>
      <c r="F61" s="12"/>
      <c r="G61" s="17" t="s">
        <v>59</v>
      </c>
      <c r="H61" s="22">
        <v>17900</v>
      </c>
      <c r="I61" s="12"/>
    </row>
    <row r="62" spans="4:12" x14ac:dyDescent="0.3">
      <c r="E62" s="12"/>
      <c r="F62" s="21" t="s">
        <v>63</v>
      </c>
      <c r="G62" s="20" t="s">
        <v>65</v>
      </c>
      <c r="H62" s="22">
        <v>17875</v>
      </c>
      <c r="I62" s="24">
        <f>SUM(H62:H63)</f>
        <v>73375</v>
      </c>
    </row>
    <row r="63" spans="4:12" s="23" customFormat="1" x14ac:dyDescent="0.3">
      <c r="D63" s="12"/>
      <c r="E63" s="12"/>
      <c r="F63" s="12"/>
      <c r="G63" s="20" t="s">
        <v>35</v>
      </c>
      <c r="H63" s="22">
        <v>55500</v>
      </c>
      <c r="I63" s="12"/>
      <c r="J63" s="12"/>
      <c r="K63" s="12"/>
      <c r="L63" s="12"/>
    </row>
    <row r="64" spans="4:12" x14ac:dyDescent="0.3">
      <c r="D64" s="12"/>
      <c r="E64" s="12"/>
      <c r="F64" s="12"/>
      <c r="G64" s="12"/>
      <c r="H64" s="22"/>
      <c r="I64" s="12"/>
      <c r="J64" s="12"/>
      <c r="K64" s="12"/>
      <c r="L64" s="12"/>
    </row>
    <row r="65" spans="4:12" x14ac:dyDescent="0.3">
      <c r="D65" s="12"/>
      <c r="E65" s="14" t="s">
        <v>66</v>
      </c>
      <c r="F65" s="12"/>
      <c r="G65" s="19" t="s">
        <v>56</v>
      </c>
      <c r="H65" s="22"/>
      <c r="I65" s="30">
        <v>146190</v>
      </c>
      <c r="J65" s="12"/>
      <c r="K65" s="12"/>
      <c r="L65" s="12"/>
    </row>
    <row r="66" spans="4:12" x14ac:dyDescent="0.3">
      <c r="D66" s="12"/>
      <c r="E66" s="27"/>
      <c r="F66" s="12"/>
      <c r="G66" s="29" t="s">
        <v>70</v>
      </c>
      <c r="H66" s="22"/>
      <c r="I66" s="32">
        <f>8757*8.2</f>
        <v>71807.399999999994</v>
      </c>
      <c r="J66" s="12" t="s">
        <v>67</v>
      </c>
      <c r="K66" s="12"/>
      <c r="L66" s="12"/>
    </row>
    <row r="67" spans="4:12" x14ac:dyDescent="0.3">
      <c r="D67" s="12"/>
      <c r="E67" s="27"/>
      <c r="F67" s="12"/>
      <c r="G67" s="18" t="s">
        <v>68</v>
      </c>
      <c r="H67" s="22">
        <f>6060*8.2</f>
        <v>49691.999999999993</v>
      </c>
      <c r="I67" s="31">
        <f>SUM(H67:H68)</f>
        <v>197592</v>
      </c>
      <c r="J67" s="12" t="s">
        <v>67</v>
      </c>
      <c r="K67" s="12"/>
      <c r="L67" s="12"/>
    </row>
    <row r="68" spans="4:12" x14ac:dyDescent="0.3">
      <c r="D68" s="12"/>
      <c r="E68" s="27"/>
      <c r="F68" s="12"/>
      <c r="G68" s="18" t="s">
        <v>58</v>
      </c>
      <c r="H68" s="22">
        <v>147900</v>
      </c>
      <c r="J68" s="12"/>
      <c r="K68" s="12"/>
      <c r="L68" s="12"/>
    </row>
    <row r="69" spans="4:12" x14ac:dyDescent="0.3">
      <c r="D69" s="12"/>
      <c r="E69" s="27"/>
      <c r="F69" s="12"/>
      <c r="G69" s="20" t="s">
        <v>69</v>
      </c>
      <c r="H69" s="22">
        <f>950*8.2</f>
        <v>7789.9999999999991</v>
      </c>
      <c r="I69" s="24">
        <f>SUM(H69:H70)</f>
        <v>81165</v>
      </c>
      <c r="J69" s="12" t="s">
        <v>67</v>
      </c>
      <c r="K69" s="12"/>
      <c r="L69" s="12"/>
    </row>
    <row r="70" spans="4:12" x14ac:dyDescent="0.3">
      <c r="D70" s="12"/>
      <c r="E70" s="27"/>
      <c r="F70" s="12"/>
      <c r="G70" s="20" t="s">
        <v>63</v>
      </c>
      <c r="H70" s="22">
        <v>73375</v>
      </c>
      <c r="I70" s="12"/>
      <c r="J70" s="12"/>
      <c r="K70" s="12"/>
      <c r="L70" s="12"/>
    </row>
    <row r="71" spans="4:12" x14ac:dyDescent="0.3">
      <c r="D71" s="12"/>
      <c r="E71" s="35"/>
      <c r="F71" s="35"/>
      <c r="G71" s="36" t="s">
        <v>54</v>
      </c>
      <c r="H71" s="37"/>
      <c r="I71" s="37">
        <f>SUM(I65:I69)</f>
        <v>496754.4</v>
      </c>
      <c r="J71" s="35"/>
      <c r="K71" s="35"/>
      <c r="L71" s="12"/>
    </row>
    <row r="72" spans="4:12" x14ac:dyDescent="0.3">
      <c r="D72" s="12"/>
      <c r="E72" s="27"/>
      <c r="F72" s="12"/>
      <c r="G72" s="12"/>
      <c r="H72" s="22"/>
      <c r="I72" s="12"/>
      <c r="J72" s="12"/>
      <c r="K72" s="12"/>
      <c r="L72" s="12"/>
    </row>
    <row r="73" spans="4:12" x14ac:dyDescent="0.3">
      <c r="D73" s="12"/>
      <c r="E73" s="27"/>
      <c r="F73" s="12"/>
      <c r="G73" s="12"/>
      <c r="H73" s="22"/>
      <c r="I73" s="12"/>
      <c r="J73" s="12"/>
      <c r="K73" s="12"/>
      <c r="L73" s="12"/>
    </row>
    <row r="74" spans="4:12" x14ac:dyDescent="0.3">
      <c r="G74" s="4" t="s">
        <v>55</v>
      </c>
      <c r="H74" s="1">
        <f>SUM(H16,H20,H21,H22,H27,H30,H31,H35,H38,H41,H45,H46,H47)</f>
        <v>24573</v>
      </c>
      <c r="I74" s="33">
        <f>24573*8.2</f>
        <v>201498.59999999998</v>
      </c>
    </row>
    <row r="75" spans="4:12" x14ac:dyDescent="0.3">
      <c r="G75" s="10" t="s">
        <v>54</v>
      </c>
      <c r="H75" s="11"/>
      <c r="I75" s="34">
        <f>SUM(I74,I71)</f>
        <v>698253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sm</cp:lastModifiedBy>
  <dcterms:created xsi:type="dcterms:W3CDTF">2015-09-17T01:23:17Z</dcterms:created>
  <dcterms:modified xsi:type="dcterms:W3CDTF">2015-09-17T02:16:35Z</dcterms:modified>
</cp:coreProperties>
</file>